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bookViews>
    <workbookView xWindow="780" yWindow="-110" windowWidth="15720" windowHeight="9430" tabRatio="575" firstSheet="2" activeTab="4"/>
  </bookViews>
  <sheets>
    <sheet name="Base de Datos" sheetId="1" r:id="rId1"/>
    <sheet name="T student pareada" sheetId="15" r:id="rId2"/>
    <sheet name="Plaquetas EGF prequimio" sheetId="13" r:id="rId3"/>
    <sheet name="Plaquetas EGF postquimio" sheetId="12" r:id="rId4"/>
    <sheet name="Coeficiente Pearson" sheetId="21" r:id="rId5"/>
    <sheet name="Hoja3" sheetId="3" state="hidden" r:id="rId6"/>
  </sheets>
  <definedNames>
    <definedName name="_xlnm._FilterDatabase" localSheetId="0" hidden="1">'Base de Datos'!$B$1:$J$13</definedName>
    <definedName name="solver_eng" localSheetId="3" hidden="1">1</definedName>
    <definedName name="solver_neg" localSheetId="3" hidden="1">1</definedName>
    <definedName name="solver_num" localSheetId="3" hidden="1">0</definedName>
    <definedName name="solver_opt" localSheetId="3" hidden="1">'Plaquetas EGF postquimio'!$K$34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2" i="1"/>
  <c r="K14" i="15" l="1"/>
  <c r="G14" i="21" l="1"/>
  <c r="F2" i="21"/>
  <c r="E2" i="21"/>
</calcChain>
</file>

<file path=xl/sharedStrings.xml><?xml version="1.0" encoding="utf-8"?>
<sst xmlns="http://schemas.openxmlformats.org/spreadsheetml/2006/main" count="149" uniqueCount="82">
  <si>
    <t>No.</t>
  </si>
  <si>
    <t>Edad</t>
  </si>
  <si>
    <t>Sexo</t>
  </si>
  <si>
    <t>Color de la Piel</t>
  </si>
  <si>
    <t>M</t>
  </si>
  <si>
    <t>F</t>
  </si>
  <si>
    <t>B</t>
  </si>
  <si>
    <t>N</t>
  </si>
  <si>
    <t>C Epidermoide</t>
  </si>
  <si>
    <t>Adeno Carcinoma</t>
  </si>
  <si>
    <t>III a</t>
  </si>
  <si>
    <t>III b</t>
  </si>
  <si>
    <t>I b</t>
  </si>
  <si>
    <t>I a</t>
  </si>
  <si>
    <t>Hallazg Rx</t>
  </si>
  <si>
    <t>RC</t>
  </si>
  <si>
    <t>P</t>
  </si>
  <si>
    <t>EE</t>
  </si>
  <si>
    <t>RP</t>
  </si>
  <si>
    <t>II b</t>
  </si>
  <si>
    <t>IV a</t>
  </si>
  <si>
    <t>IV b</t>
  </si>
  <si>
    <t>II a</t>
  </si>
  <si>
    <t>Bronconeumónica</t>
  </si>
  <si>
    <t>Neumónica</t>
  </si>
  <si>
    <t>Dolor Torácico</t>
  </si>
  <si>
    <t>Artropática</t>
  </si>
  <si>
    <t>Atelectásica</t>
  </si>
  <si>
    <t>Hemoptica</t>
  </si>
  <si>
    <t>Mediastinal</t>
  </si>
  <si>
    <t>Sínd General</t>
  </si>
  <si>
    <t>S</t>
  </si>
  <si>
    <t>EGF AQT</t>
  </si>
  <si>
    <t>EGF PQT</t>
  </si>
  <si>
    <t>PLQ AQT</t>
  </si>
  <si>
    <t>PLQ  PQT</t>
  </si>
  <si>
    <t xml:space="preserve"> </t>
  </si>
  <si>
    <t>Ptes</t>
  </si>
  <si>
    <t>EGF1</t>
  </si>
  <si>
    <t>EGF2</t>
  </si>
  <si>
    <t>Prueba t para medias de dos muestras emparejadas</t>
  </si>
  <si>
    <t>Media</t>
  </si>
  <si>
    <t>Varianza</t>
  </si>
  <si>
    <t>Observaciones</t>
  </si>
  <si>
    <t>Coeficiente de correlación de Pearson</t>
  </si>
  <si>
    <t>Diferencia hipotética de las medias</t>
  </si>
  <si>
    <t>Grados de libertad</t>
  </si>
  <si>
    <t>Estadístico t</t>
  </si>
  <si>
    <t>P(T&lt;=t) una cola</t>
  </si>
  <si>
    <t>Valor crítico de t (una cola)</t>
  </si>
  <si>
    <t>P(T&lt;=t) dos colas</t>
  </si>
  <si>
    <t>Valor crítico de t (dos colas)</t>
  </si>
  <si>
    <r>
      <t>t(12)=2.20</t>
    </r>
    <r>
      <rPr>
        <sz val="11"/>
        <color theme="1"/>
        <rFont val="Verdana"/>
        <family val="2"/>
      </rPr>
      <t>;</t>
    </r>
    <r>
      <rPr>
        <sz val="11"/>
        <color theme="1"/>
        <rFont val="Calibri"/>
        <family val="2"/>
      </rPr>
      <t>p=0.73</t>
    </r>
  </si>
  <si>
    <t>PLQ1</t>
  </si>
  <si>
    <t>PLQ2</t>
  </si>
  <si>
    <t>Coeficiente de Correlacion Prequimioterapaia</t>
  </si>
  <si>
    <t>Coeficiente de Correlacion Posquimioterapaia</t>
  </si>
  <si>
    <t>Coeficiente de no determinacion</t>
  </si>
  <si>
    <t xml:space="preserve">Coeficiente de determinacion </t>
  </si>
  <si>
    <t>0.26=26%</t>
  </si>
  <si>
    <t>0.74=74%</t>
  </si>
  <si>
    <t>0.14=14%</t>
  </si>
  <si>
    <t>0.86=86%</t>
  </si>
  <si>
    <t>desv s plaq1</t>
  </si>
  <si>
    <t>des v s plaq 2</t>
  </si>
  <si>
    <t>ND</t>
  </si>
  <si>
    <t>Modificacion de EGF</t>
  </si>
  <si>
    <t>castracion</t>
  </si>
  <si>
    <t>no castracion</t>
  </si>
  <si>
    <t>MEG</t>
  </si>
  <si>
    <t>EB</t>
  </si>
  <si>
    <t>Paciente</t>
  </si>
  <si>
    <t>RM</t>
  </si>
  <si>
    <t>JLA</t>
  </si>
  <si>
    <t>MP</t>
  </si>
  <si>
    <t>RG</t>
  </si>
  <si>
    <t>IBA</t>
  </si>
  <si>
    <t>JMPQ</t>
  </si>
  <si>
    <t>RA</t>
  </si>
  <si>
    <t>MCG</t>
  </si>
  <si>
    <t>DA</t>
  </si>
  <si>
    <t>Modificación del EGF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</si>
</sst>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164" fontId="0" fillId="0" borderId="0" xfId="0" applyNumberForma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4" fillId="0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 student pareada'!$B$1</c:f>
              <c:strCache>
                <c:ptCount val="1"/>
                <c:pt idx="0">
                  <c:v>EGF1</c:v>
                </c:pt>
              </c:strCache>
            </c:strRef>
          </c:tx>
          <c:spPr>
            <a:ln w="1270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 student pareada'!$B$2:$B$13</c:f>
              <c:numCache>
                <c:formatCode>General</c:formatCode>
                <c:ptCount val="12"/>
                <c:pt idx="0">
                  <c:v>481.62</c:v>
                </c:pt>
                <c:pt idx="1">
                  <c:v>343.23</c:v>
                </c:pt>
                <c:pt idx="2">
                  <c:v>342.72</c:v>
                </c:pt>
                <c:pt idx="3">
                  <c:v>534.91999999999996</c:v>
                </c:pt>
                <c:pt idx="4">
                  <c:v>74.55</c:v>
                </c:pt>
                <c:pt idx="5">
                  <c:v>227.79</c:v>
                </c:pt>
                <c:pt idx="6">
                  <c:v>851.26</c:v>
                </c:pt>
                <c:pt idx="7">
                  <c:v>801.47</c:v>
                </c:pt>
                <c:pt idx="8">
                  <c:v>366.21</c:v>
                </c:pt>
                <c:pt idx="9">
                  <c:v>824.01</c:v>
                </c:pt>
                <c:pt idx="10">
                  <c:v>660.17</c:v>
                </c:pt>
                <c:pt idx="11">
                  <c:v>67.37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3-496B-8D14-9DD36AE2ACE8}"/>
            </c:ext>
          </c:extLst>
        </c:ser>
        <c:ser>
          <c:idx val="1"/>
          <c:order val="1"/>
          <c:tx>
            <c:strRef>
              <c:f>'T student pareada'!$C$1</c:f>
              <c:strCache>
                <c:ptCount val="1"/>
                <c:pt idx="0">
                  <c:v>EGF2</c:v>
                </c:pt>
              </c:strCache>
            </c:strRef>
          </c:tx>
          <c:spPr>
            <a:ln w="1270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 student pareada'!$C$2:$C$13</c:f>
              <c:numCache>
                <c:formatCode>General</c:formatCode>
                <c:ptCount val="12"/>
                <c:pt idx="0">
                  <c:v>1036.6600000000001</c:v>
                </c:pt>
                <c:pt idx="1">
                  <c:v>245.9</c:v>
                </c:pt>
                <c:pt idx="2">
                  <c:v>1850.49</c:v>
                </c:pt>
                <c:pt idx="3">
                  <c:v>485.54</c:v>
                </c:pt>
                <c:pt idx="4">
                  <c:v>316.87</c:v>
                </c:pt>
                <c:pt idx="5">
                  <c:v>259.66000000000003</c:v>
                </c:pt>
                <c:pt idx="6">
                  <c:v>59.46</c:v>
                </c:pt>
                <c:pt idx="7">
                  <c:v>1026.1099999999999</c:v>
                </c:pt>
                <c:pt idx="8">
                  <c:v>386.58</c:v>
                </c:pt>
                <c:pt idx="9">
                  <c:v>249.37</c:v>
                </c:pt>
                <c:pt idx="10">
                  <c:v>302.5</c:v>
                </c:pt>
                <c:pt idx="11">
                  <c:v>49.48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3-496B-8D14-9DD36AE2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hiLowLines>
        <c:smooth val="0"/>
        <c:axId val="291708224"/>
        <c:axId val="372094160"/>
      </c:lineChart>
      <c:catAx>
        <c:axId val="291708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Pacientes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2094160"/>
        <c:crosses val="autoZero"/>
        <c:auto val="1"/>
        <c:lblAlgn val="ctr"/>
        <c:lblOffset val="100"/>
        <c:noMultiLvlLbl val="0"/>
      </c:catAx>
      <c:valAx>
        <c:axId val="37209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Valor de EGF</a:t>
                </a:r>
              </a:p>
            </c:rich>
          </c:tx>
          <c:layout>
            <c:manualLayout>
              <c:xMode val="edge"/>
              <c:yMode val="edge"/>
              <c:x val="1.5949407186170696E-2"/>
              <c:y val="0.23679790026246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170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 student pareada'!$L$1</c:f>
              <c:strCache>
                <c:ptCount val="1"/>
                <c:pt idx="0">
                  <c:v>PLQ1</c:v>
                </c:pt>
              </c:strCache>
            </c:strRef>
          </c:tx>
          <c:spPr>
            <a:ln w="1270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 student pareada'!$L$2:$L$11</c:f>
              <c:numCache>
                <c:formatCode>General</c:formatCode>
                <c:ptCount val="10"/>
                <c:pt idx="0">
                  <c:v>268</c:v>
                </c:pt>
                <c:pt idx="1">
                  <c:v>300</c:v>
                </c:pt>
                <c:pt idx="2">
                  <c:v>230</c:v>
                </c:pt>
                <c:pt idx="3">
                  <c:v>240</c:v>
                </c:pt>
                <c:pt idx="4">
                  <c:v>500</c:v>
                </c:pt>
                <c:pt idx="5">
                  <c:v>284</c:v>
                </c:pt>
                <c:pt idx="6">
                  <c:v>170</c:v>
                </c:pt>
                <c:pt idx="7">
                  <c:v>240</c:v>
                </c:pt>
                <c:pt idx="8">
                  <c:v>200</c:v>
                </c:pt>
                <c:pt idx="9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5-46ED-AA5B-0E95F10C039D}"/>
            </c:ext>
          </c:extLst>
        </c:ser>
        <c:ser>
          <c:idx val="1"/>
          <c:order val="1"/>
          <c:tx>
            <c:strRef>
              <c:f>'T student pareada'!$M$1</c:f>
              <c:strCache>
                <c:ptCount val="1"/>
                <c:pt idx="0">
                  <c:v>PLQ2</c:v>
                </c:pt>
              </c:strCache>
            </c:strRef>
          </c:tx>
          <c:spPr>
            <a:ln w="1270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 student pareada'!$M$2:$M$11</c:f>
              <c:numCache>
                <c:formatCode>General</c:formatCode>
                <c:ptCount val="10"/>
                <c:pt idx="0">
                  <c:v>270</c:v>
                </c:pt>
                <c:pt idx="1">
                  <c:v>230</c:v>
                </c:pt>
                <c:pt idx="2">
                  <c:v>190</c:v>
                </c:pt>
                <c:pt idx="3">
                  <c:v>263</c:v>
                </c:pt>
                <c:pt idx="4">
                  <c:v>260</c:v>
                </c:pt>
                <c:pt idx="5">
                  <c:v>480</c:v>
                </c:pt>
                <c:pt idx="6">
                  <c:v>218</c:v>
                </c:pt>
                <c:pt idx="7">
                  <c:v>438</c:v>
                </c:pt>
                <c:pt idx="8">
                  <c:v>320</c:v>
                </c:pt>
                <c:pt idx="9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5-46ED-AA5B-0E95F10C0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 cap="flat" cmpd="sng" algn="ctr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</c:hiLowLines>
        <c:smooth val="0"/>
        <c:axId val="417558400"/>
        <c:axId val="417558728"/>
      </c:lineChart>
      <c:catAx>
        <c:axId val="41755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Pacientes</a:t>
                </a:r>
              </a:p>
            </c:rich>
          </c:tx>
          <c:layout>
            <c:manualLayout>
              <c:xMode val="edge"/>
              <c:yMode val="edge"/>
              <c:x val="0.49138291545385698"/>
              <c:y val="0.897874331439448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558728"/>
        <c:crosses val="autoZero"/>
        <c:auto val="1"/>
        <c:lblAlgn val="ctr"/>
        <c:lblOffset val="100"/>
        <c:noMultiLvlLbl val="0"/>
      </c:catAx>
      <c:valAx>
        <c:axId val="41755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Valor de Plaquetas</a:t>
                </a:r>
              </a:p>
            </c:rich>
          </c:tx>
          <c:layout>
            <c:manualLayout>
              <c:xMode val="edge"/>
              <c:yMode val="edge"/>
              <c:x val="2.2198731962984053E-2"/>
              <c:y val="0.23449133265950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558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Pre-quimioterapia</a:t>
            </a:r>
            <a:endParaRPr lang="en-US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'Plaquetas EGF prequimio'!$E$8</c:f>
              <c:strCache>
                <c:ptCount val="1"/>
                <c:pt idx="0">
                  <c:v>PLQ AQT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22225">
                <a:noFill/>
              </a:ln>
              <a:effectLst/>
            </c:spPr>
          </c:marker>
          <c:trendline>
            <c:spPr>
              <a:ln w="28575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'Plaquetas EGF prequimio'!$D$9:$D$18</c:f>
              <c:numCache>
                <c:formatCode>General</c:formatCode>
                <c:ptCount val="10"/>
                <c:pt idx="0">
                  <c:v>851</c:v>
                </c:pt>
                <c:pt idx="1">
                  <c:v>824</c:v>
                </c:pt>
                <c:pt idx="2">
                  <c:v>801</c:v>
                </c:pt>
                <c:pt idx="3">
                  <c:v>660</c:v>
                </c:pt>
                <c:pt idx="4">
                  <c:v>534</c:v>
                </c:pt>
                <c:pt idx="5">
                  <c:v>481</c:v>
                </c:pt>
                <c:pt idx="6">
                  <c:v>366</c:v>
                </c:pt>
                <c:pt idx="7">
                  <c:v>342</c:v>
                </c:pt>
                <c:pt idx="8">
                  <c:v>227</c:v>
                </c:pt>
                <c:pt idx="9">
                  <c:v>74</c:v>
                </c:pt>
              </c:numCache>
            </c:numRef>
          </c:xVal>
          <c:yVal>
            <c:numRef>
              <c:f>'Plaquetas EGF prequimio'!$E$9:$E$18</c:f>
              <c:numCache>
                <c:formatCode>General</c:formatCode>
                <c:ptCount val="10"/>
                <c:pt idx="0">
                  <c:v>284</c:v>
                </c:pt>
                <c:pt idx="1">
                  <c:v>200</c:v>
                </c:pt>
                <c:pt idx="2">
                  <c:v>170</c:v>
                </c:pt>
                <c:pt idx="3">
                  <c:v>370</c:v>
                </c:pt>
                <c:pt idx="4">
                  <c:v>230</c:v>
                </c:pt>
                <c:pt idx="5">
                  <c:v>268</c:v>
                </c:pt>
                <c:pt idx="6">
                  <c:v>240</c:v>
                </c:pt>
                <c:pt idx="7">
                  <c:v>300</c:v>
                </c:pt>
                <c:pt idx="8">
                  <c:v>500</c:v>
                </c:pt>
                <c:pt idx="9">
                  <c:v>240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E9-41BB-9E8A-0D2CB5CD6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03376"/>
        <c:axId val="429403704"/>
      </c:scatterChart>
      <c:valAx>
        <c:axId val="429403376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Valor de EGF</a:t>
                </a:r>
              </a:p>
            </c:rich>
          </c:tx>
          <c:layout>
            <c:manualLayout>
              <c:xMode val="edge"/>
              <c:yMode val="edge"/>
              <c:x val="0.46423914491143181"/>
              <c:y val="0.94194703931213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29403704"/>
        <c:crosses val="autoZero"/>
        <c:crossBetween val="midCat"/>
        <c:majorUnit val="50"/>
      </c:valAx>
      <c:valAx>
        <c:axId val="429403704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Valor</a:t>
                </a:r>
                <a:r>
                  <a:rPr lang="en-US" sz="16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Plaquetas</a:t>
                </a:r>
                <a:endParaRPr lang="en-US" sz="16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2913455479377163E-3"/>
              <c:y val="0.31232951669058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29403376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Post-</a:t>
            </a:r>
            <a:r>
              <a:rPr lang="en-US" sz="18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quimioterapia</a:t>
            </a:r>
            <a:endParaRPr lang="en-US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'Plaquetas EGF postquimio'!$E$16</c:f>
              <c:strCache>
                <c:ptCount val="1"/>
                <c:pt idx="0">
                  <c:v>PLQ  PQT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22225">
                <a:solidFill>
                  <a:schemeClr val="tx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'Plaquetas EGF postquimio'!$D$17:$D$26</c:f>
              <c:numCache>
                <c:formatCode>General</c:formatCode>
                <c:ptCount val="10"/>
                <c:pt idx="0">
                  <c:v>1850</c:v>
                </c:pt>
                <c:pt idx="1">
                  <c:v>1036</c:v>
                </c:pt>
                <c:pt idx="2">
                  <c:v>1026</c:v>
                </c:pt>
                <c:pt idx="3">
                  <c:v>485</c:v>
                </c:pt>
                <c:pt idx="4">
                  <c:v>386</c:v>
                </c:pt>
                <c:pt idx="5">
                  <c:v>316</c:v>
                </c:pt>
                <c:pt idx="6">
                  <c:v>302</c:v>
                </c:pt>
                <c:pt idx="7">
                  <c:v>259</c:v>
                </c:pt>
                <c:pt idx="8">
                  <c:v>249</c:v>
                </c:pt>
                <c:pt idx="9">
                  <c:v>59</c:v>
                </c:pt>
              </c:numCache>
            </c:numRef>
          </c:xVal>
          <c:yVal>
            <c:numRef>
              <c:f>'Plaquetas EGF postquimio'!$E$17:$E$26</c:f>
              <c:numCache>
                <c:formatCode>General</c:formatCode>
                <c:ptCount val="10"/>
                <c:pt idx="0">
                  <c:v>230</c:v>
                </c:pt>
                <c:pt idx="1">
                  <c:v>270</c:v>
                </c:pt>
                <c:pt idx="2">
                  <c:v>218</c:v>
                </c:pt>
                <c:pt idx="3">
                  <c:v>190</c:v>
                </c:pt>
                <c:pt idx="4">
                  <c:v>438</c:v>
                </c:pt>
                <c:pt idx="5">
                  <c:v>263</c:v>
                </c:pt>
                <c:pt idx="6">
                  <c:v>305</c:v>
                </c:pt>
                <c:pt idx="7">
                  <c:v>260</c:v>
                </c:pt>
                <c:pt idx="8">
                  <c:v>320</c:v>
                </c:pt>
                <c:pt idx="9">
                  <c:v>480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2C-4853-A6D2-C75F4828F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545800"/>
        <c:axId val="359546128"/>
      </c:scatterChart>
      <c:valAx>
        <c:axId val="359545800"/>
        <c:scaling>
          <c:orientation val="minMax"/>
          <c:max val="2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Valor de EGF</a:t>
                </a:r>
              </a:p>
            </c:rich>
          </c:tx>
          <c:layout>
            <c:manualLayout>
              <c:xMode val="edge"/>
              <c:yMode val="edge"/>
              <c:x val="0.46694353347231488"/>
              <c:y val="0.93645167044013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9546128"/>
        <c:crosses val="autoZero"/>
        <c:crossBetween val="midCat"/>
        <c:majorUnit val="100"/>
        <c:minorUnit val="100"/>
      </c:valAx>
      <c:valAx>
        <c:axId val="359546128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Valor de plaquetas</a:t>
                </a:r>
              </a:p>
            </c:rich>
          </c:tx>
          <c:layout>
            <c:manualLayout>
              <c:xMode val="edge"/>
              <c:yMode val="edge"/>
              <c:x val="5.1950363922525725E-3"/>
              <c:y val="0.30876489463019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9545800"/>
        <c:crossesAt val="0"/>
        <c:crossBetween val="midCat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278668</xdr:colOff>
      <xdr:row>19</xdr:row>
      <xdr:rowOff>91625</xdr:rowOff>
    </xdr:from>
    <xdr:to>
      <xdr:col>6</xdr:col>
      <xdr:colOff>1055409</xdr:colOff>
      <xdr:row>34</xdr:row>
      <xdr:rowOff>91624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A8B401A-1C6C-4ABC-AE8E-95CF5E179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794657</xdr:colOff>
      <xdr:row>18</xdr:row>
      <xdr:rowOff>19850</xdr:rowOff>
    </xdr:from>
    <xdr:to>
      <xdr:col>17</xdr:col>
      <xdr:colOff>395086</xdr:colOff>
      <xdr:row>32</xdr:row>
      <xdr:rowOff>166487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F11F7F-B157-4D46-BD7E-177527402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159811</xdr:colOff>
      <xdr:row>6</xdr:row>
      <xdr:rowOff>22001</xdr:rowOff>
    </xdr:from>
    <xdr:to>
      <xdr:col>18</xdr:col>
      <xdr:colOff>725713</xdr:colOff>
      <xdr:row>41</xdr:row>
      <xdr:rowOff>145142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CA9CA87-917C-4E35-A439-95C438079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557892</xdr:colOff>
      <xdr:row>16</xdr:row>
      <xdr:rowOff>12394</xdr:rowOff>
    </xdr:from>
    <xdr:to>
      <xdr:col>17</xdr:col>
      <xdr:colOff>497632</xdr:colOff>
      <xdr:row>46</xdr:row>
      <xdr:rowOff>121487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264AA4A-827B-4E0B-BB45-A6DE4CFF9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zoomScale="80" zoomScaleNormal="80" workbookViewId="0">
      <pane xSplit="3" topLeftCell="D1" activePane="topRight" state="frozen"/>
      <selection pane="topRight" activeCell="I19" sqref="I19"/>
    </sheetView>
  </sheetViews>
  <sheetFormatPr baseColWidth="10" defaultRowHeight="14.5" x14ac:dyDescent="0.35"/>
  <cols>
    <col min="1" max="1" width="2.453125" customWidth="1"/>
    <col min="2" max="2" width="4.90625" style="1" customWidth="1"/>
    <col min="3" max="3" width="25.26953125" customWidth="1"/>
    <col min="4" max="4" width="11.6328125" style="3" customWidth="1"/>
    <col min="5" max="5" width="10.26953125" style="5" customWidth="1"/>
    <col min="6" max="6" width="11.54296875" style="5" customWidth="1"/>
    <col min="7" max="7" width="13.08984375" style="5" customWidth="1"/>
    <col min="8" max="8" width="10.453125" style="5" customWidth="1"/>
    <col min="9" max="9" width="12.90625" style="23" customWidth="1"/>
    <col min="10" max="10" width="10.6328125" style="23" customWidth="1"/>
    <col min="11" max="11" width="23" style="22" customWidth="1"/>
    <col min="12" max="12" width="18.453125" style="4" customWidth="1"/>
    <col min="13" max="14" width="11.54296875" style="4"/>
  </cols>
  <sheetData>
    <row r="1" spans="2:14" s="26" customFormat="1" ht="29" x14ac:dyDescent="0.35">
      <c r="B1" s="27" t="s">
        <v>0</v>
      </c>
      <c r="C1" s="25" t="s">
        <v>71</v>
      </c>
      <c r="D1" s="27" t="s">
        <v>1</v>
      </c>
      <c r="E1" s="25" t="s">
        <v>2</v>
      </c>
      <c r="F1" s="25" t="s">
        <v>3</v>
      </c>
      <c r="G1" s="25" t="s">
        <v>38</v>
      </c>
      <c r="H1" s="25" t="s">
        <v>53</v>
      </c>
      <c r="I1" s="25" t="s">
        <v>39</v>
      </c>
      <c r="J1" s="25" t="s">
        <v>54</v>
      </c>
      <c r="K1" s="26" t="s">
        <v>81</v>
      </c>
      <c r="L1" s="26" t="s">
        <v>66</v>
      </c>
    </row>
    <row r="2" spans="2:14" s="34" customFormat="1" x14ac:dyDescent="0.35">
      <c r="B2" s="31">
        <v>1</v>
      </c>
      <c r="C2" s="39" t="s">
        <v>69</v>
      </c>
      <c r="D2" s="32">
        <v>61</v>
      </c>
      <c r="E2" s="33" t="s">
        <v>5</v>
      </c>
      <c r="F2" s="33" t="s">
        <v>7</v>
      </c>
      <c r="G2" s="31">
        <v>481</v>
      </c>
      <c r="H2" s="31">
        <v>268</v>
      </c>
      <c r="I2" s="31">
        <v>1036</v>
      </c>
      <c r="J2" s="31">
        <v>270</v>
      </c>
      <c r="K2" s="41">
        <f>G2-I2</f>
        <v>-555</v>
      </c>
      <c r="L2" s="42" t="s">
        <v>68</v>
      </c>
    </row>
    <row r="3" spans="2:14" s="37" customFormat="1" ht="18" customHeight="1" x14ac:dyDescent="0.35">
      <c r="B3" s="35">
        <v>2</v>
      </c>
      <c r="C3" s="30" t="s">
        <v>70</v>
      </c>
      <c r="D3" s="7">
        <v>45</v>
      </c>
      <c r="E3" s="36" t="s">
        <v>5</v>
      </c>
      <c r="F3" s="36" t="s">
        <v>4</v>
      </c>
      <c r="G3" s="35">
        <v>343</v>
      </c>
      <c r="H3" s="35">
        <v>299</v>
      </c>
      <c r="I3" s="35">
        <v>245</v>
      </c>
      <c r="J3" s="35" t="s">
        <v>65</v>
      </c>
      <c r="K3" s="41">
        <f t="shared" ref="K3:K13" si="0">G3-I3</f>
        <v>98</v>
      </c>
      <c r="L3" s="42" t="s">
        <v>67</v>
      </c>
    </row>
    <row r="4" spans="2:14" s="37" customFormat="1" x14ac:dyDescent="0.35">
      <c r="B4" s="35">
        <v>3</v>
      </c>
      <c r="C4" s="30" t="s">
        <v>72</v>
      </c>
      <c r="D4" s="7">
        <v>59</v>
      </c>
      <c r="E4" s="36" t="s">
        <v>4</v>
      </c>
      <c r="F4" s="36" t="s">
        <v>6</v>
      </c>
      <c r="G4" s="35">
        <v>342</v>
      </c>
      <c r="H4" s="35">
        <v>300</v>
      </c>
      <c r="I4" s="35">
        <v>1850</v>
      </c>
      <c r="J4" s="35">
        <v>230</v>
      </c>
      <c r="K4" s="41">
        <f t="shared" si="0"/>
        <v>-1508</v>
      </c>
      <c r="L4" s="42" t="s">
        <v>68</v>
      </c>
    </row>
    <row r="5" spans="2:14" s="37" customFormat="1" x14ac:dyDescent="0.35">
      <c r="B5" s="35">
        <v>4</v>
      </c>
      <c r="C5" s="30" t="s">
        <v>73</v>
      </c>
      <c r="D5" s="7">
        <v>65</v>
      </c>
      <c r="E5" s="36" t="s">
        <v>4</v>
      </c>
      <c r="F5" s="36" t="s">
        <v>6</v>
      </c>
      <c r="G5" s="35">
        <v>534</v>
      </c>
      <c r="H5" s="35">
        <v>230</v>
      </c>
      <c r="I5" s="35">
        <v>485</v>
      </c>
      <c r="J5" s="35">
        <v>190</v>
      </c>
      <c r="K5" s="41">
        <f t="shared" si="0"/>
        <v>49</v>
      </c>
      <c r="L5" s="42" t="s">
        <v>67</v>
      </c>
    </row>
    <row r="6" spans="2:14" s="37" customFormat="1" x14ac:dyDescent="0.35">
      <c r="B6" s="35">
        <v>5</v>
      </c>
      <c r="C6" s="30" t="s">
        <v>74</v>
      </c>
      <c r="D6" s="7">
        <v>78</v>
      </c>
      <c r="E6" s="36" t="s">
        <v>4</v>
      </c>
      <c r="F6" s="36" t="s">
        <v>7</v>
      </c>
      <c r="G6" s="35">
        <v>74</v>
      </c>
      <c r="H6" s="35">
        <v>240</v>
      </c>
      <c r="I6" s="35">
        <v>316</v>
      </c>
      <c r="J6" s="35">
        <v>263</v>
      </c>
      <c r="K6" s="41">
        <f t="shared" si="0"/>
        <v>-242</v>
      </c>
      <c r="L6" s="42" t="s">
        <v>68</v>
      </c>
    </row>
    <row r="7" spans="2:14" s="37" customFormat="1" x14ac:dyDescent="0.35">
      <c r="B7" s="35">
        <v>6</v>
      </c>
      <c r="C7" s="30" t="s">
        <v>75</v>
      </c>
      <c r="D7" s="7">
        <v>73</v>
      </c>
      <c r="E7" s="36" t="s">
        <v>4</v>
      </c>
      <c r="F7" s="36" t="s">
        <v>4</v>
      </c>
      <c r="G7" s="35">
        <v>227</v>
      </c>
      <c r="H7" s="35">
        <v>500</v>
      </c>
      <c r="I7" s="35">
        <v>259</v>
      </c>
      <c r="J7" s="35">
        <v>260</v>
      </c>
      <c r="K7" s="41">
        <f t="shared" si="0"/>
        <v>-32</v>
      </c>
      <c r="L7" s="42" t="s">
        <v>68</v>
      </c>
    </row>
    <row r="8" spans="2:14" s="37" customFormat="1" x14ac:dyDescent="0.35">
      <c r="B8" s="35">
        <v>7</v>
      </c>
      <c r="C8" s="30" t="s">
        <v>76</v>
      </c>
      <c r="D8" s="7">
        <v>53</v>
      </c>
      <c r="E8" s="36" t="s">
        <v>5</v>
      </c>
      <c r="F8" s="36" t="s">
        <v>4</v>
      </c>
      <c r="G8" s="35">
        <v>851</v>
      </c>
      <c r="H8" s="35">
        <v>284</v>
      </c>
      <c r="I8" s="35">
        <v>59</v>
      </c>
      <c r="J8" s="35">
        <v>480</v>
      </c>
      <c r="K8" s="41">
        <f t="shared" si="0"/>
        <v>792</v>
      </c>
      <c r="L8" s="42" t="s">
        <v>67</v>
      </c>
    </row>
    <row r="9" spans="2:14" s="37" customFormat="1" x14ac:dyDescent="0.35">
      <c r="B9" s="35">
        <v>8</v>
      </c>
      <c r="C9" s="30" t="s">
        <v>77</v>
      </c>
      <c r="D9" s="7">
        <v>63</v>
      </c>
      <c r="E9" s="36" t="s">
        <v>4</v>
      </c>
      <c r="F9" s="36" t="s">
        <v>4</v>
      </c>
      <c r="G9" s="35">
        <v>801</v>
      </c>
      <c r="H9" s="35">
        <v>170</v>
      </c>
      <c r="I9" s="35">
        <v>1026</v>
      </c>
      <c r="J9" s="35">
        <v>218</v>
      </c>
      <c r="K9" s="41">
        <f t="shared" si="0"/>
        <v>-225</v>
      </c>
      <c r="L9" s="42" t="s">
        <v>68</v>
      </c>
    </row>
    <row r="10" spans="2:14" s="37" customFormat="1" x14ac:dyDescent="0.35">
      <c r="B10" s="35">
        <v>9</v>
      </c>
      <c r="C10" s="30" t="s">
        <v>78</v>
      </c>
      <c r="D10" s="7">
        <v>68</v>
      </c>
      <c r="E10" s="36" t="s">
        <v>4</v>
      </c>
      <c r="F10" s="36" t="s">
        <v>4</v>
      </c>
      <c r="G10" s="35">
        <v>366</v>
      </c>
      <c r="H10" s="35">
        <v>240</v>
      </c>
      <c r="I10" s="35">
        <v>386</v>
      </c>
      <c r="J10" s="35">
        <v>438</v>
      </c>
      <c r="K10" s="41">
        <f t="shared" si="0"/>
        <v>-20</v>
      </c>
      <c r="L10" s="42" t="s">
        <v>68</v>
      </c>
    </row>
    <row r="11" spans="2:14" s="37" customFormat="1" x14ac:dyDescent="0.35">
      <c r="B11" s="35">
        <v>10</v>
      </c>
      <c r="C11" s="30" t="s">
        <v>79</v>
      </c>
      <c r="D11" s="7">
        <v>78</v>
      </c>
      <c r="E11" s="36" t="s">
        <v>4</v>
      </c>
      <c r="F11" s="36" t="s">
        <v>4</v>
      </c>
      <c r="G11" s="35">
        <v>824</v>
      </c>
      <c r="H11" s="35">
        <v>200</v>
      </c>
      <c r="I11" s="35">
        <v>249</v>
      </c>
      <c r="J11" s="35">
        <v>320</v>
      </c>
      <c r="K11" s="41">
        <f t="shared" si="0"/>
        <v>575</v>
      </c>
      <c r="L11" s="42" t="s">
        <v>67</v>
      </c>
    </row>
    <row r="12" spans="2:14" x14ac:dyDescent="0.35">
      <c r="B12" s="35">
        <v>11</v>
      </c>
      <c r="C12" s="30" t="s">
        <v>80</v>
      </c>
      <c r="D12" s="28">
        <v>55</v>
      </c>
      <c r="E12" s="29" t="s">
        <v>4</v>
      </c>
      <c r="F12" s="29" t="s">
        <v>4</v>
      </c>
      <c r="G12" s="35">
        <v>660</v>
      </c>
      <c r="H12" s="35">
        <v>370</v>
      </c>
      <c r="I12" s="35">
        <v>302</v>
      </c>
      <c r="J12" s="35">
        <v>305</v>
      </c>
      <c r="K12" s="41">
        <f t="shared" si="0"/>
        <v>358</v>
      </c>
      <c r="L12" s="42" t="s">
        <v>67</v>
      </c>
      <c r="M12"/>
      <c r="N12"/>
    </row>
    <row r="13" spans="2:14" x14ac:dyDescent="0.35">
      <c r="B13" s="35">
        <v>12</v>
      </c>
      <c r="C13" s="30" t="s">
        <v>72</v>
      </c>
      <c r="D13" s="28">
        <v>59</v>
      </c>
      <c r="E13" s="29" t="s">
        <v>4</v>
      </c>
      <c r="F13" s="29" t="s">
        <v>6</v>
      </c>
      <c r="G13" s="38">
        <v>67</v>
      </c>
      <c r="H13" s="36" t="s">
        <v>65</v>
      </c>
      <c r="I13" s="35">
        <v>49</v>
      </c>
      <c r="J13" s="35" t="s">
        <v>65</v>
      </c>
      <c r="K13" s="41">
        <f t="shared" si="0"/>
        <v>18</v>
      </c>
      <c r="L13" s="42" t="s">
        <v>67</v>
      </c>
      <c r="M13"/>
      <c r="N13"/>
    </row>
    <row r="17" spans="9:10" x14ac:dyDescent="0.35">
      <c r="I17" s="24"/>
      <c r="J17" s="24"/>
    </row>
    <row r="18" spans="9:10" x14ac:dyDescent="0.35">
      <c r="I18" s="24"/>
      <c r="J18" s="24"/>
    </row>
    <row r="19" spans="9:10" x14ac:dyDescent="0.35">
      <c r="I19" s="24"/>
      <c r="J19" s="24"/>
    </row>
    <row r="20" spans="9:10" x14ac:dyDescent="0.35">
      <c r="I20" s="24"/>
      <c r="J20" s="24"/>
    </row>
    <row r="21" spans="9:10" x14ac:dyDescent="0.35">
      <c r="I21" s="24"/>
      <c r="J21" s="24"/>
    </row>
    <row r="22" spans="9:10" x14ac:dyDescent="0.35">
      <c r="I22" s="24"/>
      <c r="J22" s="24"/>
    </row>
    <row r="23" spans="9:10" x14ac:dyDescent="0.35">
      <c r="I23" s="24"/>
      <c r="J23" s="24"/>
    </row>
    <row r="24" spans="9:10" x14ac:dyDescent="0.35">
      <c r="I24" s="24"/>
      <c r="J24" s="24"/>
    </row>
  </sheetData>
  <autoFilter ref="B1:M13"/>
  <conditionalFormatting sqref="C2">
    <cfRule type="notContainsBlanks" dxfId="0" priority="1">
      <formula>LEN(TRIM(C2))&gt;0</formula>
    </cfRule>
  </conditionalFormatting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Hoja3!$B$3:$B$5</xm:f>
          </x14:formula1>
          <xm:sqref>E2:E13</xm:sqref>
        </x14:dataValidation>
        <x14:dataValidation type="list" allowBlank="1" showInputMessage="1" showErrorMessage="1">
          <x14:formula1>
            <xm:f>Hoja3!$C$3:$C$6</xm:f>
          </x14:formula1>
          <xm:sqref>F2:F13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40" zoomScaleNormal="40" workbookViewId="0">
      <selection activeCell="A15" sqref="A15:C16"/>
    </sheetView>
  </sheetViews>
  <sheetFormatPr baseColWidth="10" defaultRowHeight="14.5" x14ac:dyDescent="0.35"/>
  <cols>
    <col min="5" max="5" width="33.1796875" customWidth="1"/>
    <col min="6" max="6" width="16" customWidth="1"/>
    <col min="7" max="7" width="15.6328125" customWidth="1"/>
    <col min="15" max="15" width="34.08984375" customWidth="1"/>
    <col min="16" max="16" width="15.1796875" customWidth="1"/>
  </cols>
  <sheetData>
    <row r="1" spans="1:17" x14ac:dyDescent="0.35">
      <c r="A1" s="14" t="s">
        <v>37</v>
      </c>
      <c r="B1" s="14" t="s">
        <v>38</v>
      </c>
      <c r="C1" s="14" t="s">
        <v>39</v>
      </c>
      <c r="K1" t="s">
        <v>37</v>
      </c>
      <c r="L1" t="s">
        <v>53</v>
      </c>
      <c r="M1" t="s">
        <v>54</v>
      </c>
    </row>
    <row r="2" spans="1:17" x14ac:dyDescent="0.35">
      <c r="A2" s="14">
        <v>1</v>
      </c>
      <c r="B2" s="14">
        <v>481.62</v>
      </c>
      <c r="C2" s="14">
        <v>1036.6600000000001</v>
      </c>
      <c r="D2" s="12"/>
      <c r="E2" s="12" t="s">
        <v>40</v>
      </c>
      <c r="F2" s="12"/>
      <c r="G2" s="14"/>
      <c r="K2">
        <v>1</v>
      </c>
      <c r="L2">
        <v>268</v>
      </c>
      <c r="M2">
        <v>270</v>
      </c>
      <c r="O2" t="s">
        <v>40</v>
      </c>
    </row>
    <row r="3" spans="1:17" ht="15" thickBot="1" x14ac:dyDescent="0.4">
      <c r="A3" s="14">
        <v>2</v>
      </c>
      <c r="B3" s="14">
        <v>343.23</v>
      </c>
      <c r="C3" s="14">
        <v>245.9</v>
      </c>
      <c r="E3" s="14"/>
      <c r="F3" s="14"/>
      <c r="G3" s="14"/>
      <c r="K3">
        <v>2</v>
      </c>
      <c r="L3">
        <v>300</v>
      </c>
      <c r="M3">
        <v>230</v>
      </c>
    </row>
    <row r="4" spans="1:17" x14ac:dyDescent="0.35">
      <c r="A4" s="14">
        <v>3</v>
      </c>
      <c r="B4" s="14">
        <v>342.72</v>
      </c>
      <c r="C4" s="14">
        <v>1850.49</v>
      </c>
      <c r="E4" s="17"/>
      <c r="F4" s="17" t="s">
        <v>38</v>
      </c>
      <c r="G4" s="17" t="s">
        <v>39</v>
      </c>
      <c r="K4">
        <v>3</v>
      </c>
      <c r="L4">
        <v>230</v>
      </c>
      <c r="M4">
        <v>190</v>
      </c>
      <c r="O4" s="17"/>
      <c r="P4" s="17" t="s">
        <v>53</v>
      </c>
      <c r="Q4" s="17" t="s">
        <v>54</v>
      </c>
    </row>
    <row r="5" spans="1:17" x14ac:dyDescent="0.35">
      <c r="A5" s="14">
        <v>4</v>
      </c>
      <c r="B5" s="14">
        <v>534.91999999999996</v>
      </c>
      <c r="C5" s="14">
        <v>485.54</v>
      </c>
      <c r="E5" s="18" t="s">
        <v>41</v>
      </c>
      <c r="F5" s="18">
        <v>464.16666666666669</v>
      </c>
      <c r="G5" s="18">
        <v>521.83333333333337</v>
      </c>
      <c r="K5">
        <v>4</v>
      </c>
      <c r="L5">
        <v>240</v>
      </c>
      <c r="M5">
        <v>263</v>
      </c>
      <c r="O5" s="15" t="s">
        <v>41</v>
      </c>
      <c r="P5" s="15">
        <v>280.2</v>
      </c>
      <c r="Q5" s="15">
        <v>297.39999999999998</v>
      </c>
    </row>
    <row r="6" spans="1:17" x14ac:dyDescent="0.35">
      <c r="A6" s="14">
        <v>5</v>
      </c>
      <c r="B6" s="14">
        <v>74.55</v>
      </c>
      <c r="C6" s="14">
        <v>316.87</v>
      </c>
      <c r="E6" s="18" t="s">
        <v>42</v>
      </c>
      <c r="F6" s="18">
        <v>76504.515151515137</v>
      </c>
      <c r="G6" s="18">
        <v>277365.60606060602</v>
      </c>
      <c r="K6">
        <v>5</v>
      </c>
      <c r="L6">
        <v>500</v>
      </c>
      <c r="M6">
        <v>260</v>
      </c>
      <c r="O6" s="15" t="s">
        <v>42</v>
      </c>
      <c r="P6" s="15">
        <v>9028.8444444444413</v>
      </c>
      <c r="Q6" s="15">
        <v>8821.6000000000022</v>
      </c>
    </row>
    <row r="7" spans="1:17" x14ac:dyDescent="0.35">
      <c r="A7" s="14">
        <v>6</v>
      </c>
      <c r="B7" s="14">
        <v>227.79</v>
      </c>
      <c r="C7" s="14">
        <v>259.66000000000003</v>
      </c>
      <c r="E7" s="18" t="s">
        <v>43</v>
      </c>
      <c r="F7" s="18">
        <v>12</v>
      </c>
      <c r="G7" s="18">
        <v>12</v>
      </c>
      <c r="K7">
        <v>6</v>
      </c>
      <c r="L7">
        <v>284</v>
      </c>
      <c r="M7">
        <v>480</v>
      </c>
      <c r="O7" s="15" t="s">
        <v>43</v>
      </c>
      <c r="P7" s="15">
        <v>10</v>
      </c>
      <c r="Q7" s="15">
        <v>10</v>
      </c>
    </row>
    <row r="8" spans="1:17" x14ac:dyDescent="0.35">
      <c r="A8" s="14">
        <v>7</v>
      </c>
      <c r="B8" s="14">
        <v>851.26</v>
      </c>
      <c r="C8" s="14">
        <v>59.46</v>
      </c>
      <c r="E8" s="18" t="s">
        <v>44</v>
      </c>
      <c r="F8" s="18">
        <v>4.4119884581898576E-2</v>
      </c>
      <c r="G8" s="18"/>
      <c r="K8">
        <v>7</v>
      </c>
      <c r="L8">
        <v>170</v>
      </c>
      <c r="M8">
        <v>218</v>
      </c>
      <c r="O8" s="15" t="s">
        <v>44</v>
      </c>
      <c r="P8" s="15">
        <v>2.679229962605049E-3</v>
      </c>
      <c r="Q8" s="15"/>
    </row>
    <row r="9" spans="1:17" x14ac:dyDescent="0.35">
      <c r="A9" s="14">
        <v>8</v>
      </c>
      <c r="B9" s="14">
        <v>801.47</v>
      </c>
      <c r="C9" s="14">
        <v>1026.1099999999999</v>
      </c>
      <c r="E9" s="18" t="s">
        <v>45</v>
      </c>
      <c r="F9" s="18">
        <v>0</v>
      </c>
      <c r="G9" s="18"/>
      <c r="K9">
        <v>8</v>
      </c>
      <c r="L9">
        <v>240</v>
      </c>
      <c r="M9">
        <v>438</v>
      </c>
      <c r="O9" s="15" t="s">
        <v>45</v>
      </c>
      <c r="P9" s="15">
        <v>0</v>
      </c>
      <c r="Q9" s="15"/>
    </row>
    <row r="10" spans="1:17" x14ac:dyDescent="0.35">
      <c r="A10" s="14">
        <v>9</v>
      </c>
      <c r="B10" s="14">
        <v>366.21</v>
      </c>
      <c r="C10" s="14">
        <v>386.58</v>
      </c>
      <c r="E10" s="18" t="s">
        <v>46</v>
      </c>
      <c r="F10" s="18">
        <v>11</v>
      </c>
      <c r="G10" s="18"/>
      <c r="K10">
        <v>9</v>
      </c>
      <c r="L10">
        <v>200</v>
      </c>
      <c r="M10">
        <v>320</v>
      </c>
      <c r="O10" s="15" t="s">
        <v>46</v>
      </c>
      <c r="P10" s="15">
        <v>9</v>
      </c>
      <c r="Q10" s="15"/>
    </row>
    <row r="11" spans="1:17" x14ac:dyDescent="0.35">
      <c r="A11" s="14">
        <v>10</v>
      </c>
      <c r="B11" s="14">
        <v>824.01</v>
      </c>
      <c r="C11" s="14">
        <v>249.37</v>
      </c>
      <c r="E11" s="18" t="s">
        <v>47</v>
      </c>
      <c r="F11" s="18">
        <v>-0.34208020129093036</v>
      </c>
      <c r="G11" s="18"/>
      <c r="K11">
        <v>10</v>
      </c>
      <c r="L11">
        <v>370</v>
      </c>
      <c r="M11">
        <v>305</v>
      </c>
      <c r="O11" s="15" t="s">
        <v>47</v>
      </c>
      <c r="P11" s="15">
        <v>-0.40764907282025892</v>
      </c>
      <c r="Q11" s="15"/>
    </row>
    <row r="12" spans="1:17" x14ac:dyDescent="0.35">
      <c r="A12" s="14">
        <v>11</v>
      </c>
      <c r="B12" s="14">
        <v>660.17</v>
      </c>
      <c r="C12" s="14">
        <v>302.5</v>
      </c>
      <c r="E12" s="18" t="s">
        <v>48</v>
      </c>
      <c r="F12" s="18">
        <v>0.36936848167778052</v>
      </c>
      <c r="G12" s="18"/>
      <c r="O12" s="15" t="s">
        <v>48</v>
      </c>
      <c r="P12" s="15">
        <v>0.34652882463638396</v>
      </c>
      <c r="Q12" s="15"/>
    </row>
    <row r="13" spans="1:17" x14ac:dyDescent="0.35">
      <c r="A13" s="14">
        <v>12</v>
      </c>
      <c r="B13" s="14">
        <v>67.37</v>
      </c>
      <c r="C13" s="14">
        <v>49.48</v>
      </c>
      <c r="E13" s="18" t="s">
        <v>49</v>
      </c>
      <c r="F13" s="18">
        <v>1.7958848187040437</v>
      </c>
      <c r="G13" s="18"/>
      <c r="O13" s="15" t="s">
        <v>49</v>
      </c>
      <c r="P13" s="15">
        <v>1.8331129326562374</v>
      </c>
      <c r="Q13" s="15"/>
    </row>
    <row r="14" spans="1:17" x14ac:dyDescent="0.35">
      <c r="E14" s="18" t="s">
        <v>50</v>
      </c>
      <c r="F14" s="18">
        <v>0.73873696335556105</v>
      </c>
      <c r="G14" s="18"/>
      <c r="J14" t="s">
        <v>63</v>
      </c>
      <c r="K14">
        <f>_xlfn.STDEV.S(L2:L11)</f>
        <v>95.020231763790392</v>
      </c>
      <c r="O14" s="15" t="s">
        <v>50</v>
      </c>
      <c r="P14" s="15">
        <v>0.69305764927276792</v>
      </c>
      <c r="Q14" s="15"/>
    </row>
    <row r="15" spans="1:17" ht="15" thickBot="1" x14ac:dyDescent="0.4">
      <c r="A15" t="s">
        <v>41</v>
      </c>
      <c r="B15">
        <v>484.3</v>
      </c>
      <c r="C15">
        <v>564.81818181818187</v>
      </c>
      <c r="E15" s="19" t="s">
        <v>51</v>
      </c>
      <c r="F15" s="19">
        <v>2.2009851600916401</v>
      </c>
      <c r="G15" s="19"/>
      <c r="J15" t="s">
        <v>64</v>
      </c>
      <c r="O15" s="16" t="s">
        <v>51</v>
      </c>
      <c r="P15" s="16">
        <v>2.2621571627982053</v>
      </c>
      <c r="Q15" s="16"/>
    </row>
    <row r="16" spans="1:17" x14ac:dyDescent="0.35">
      <c r="A16" t="s">
        <v>31</v>
      </c>
      <c r="B16">
        <v>266.95902723493401</v>
      </c>
      <c r="C16">
        <v>529.82314373417432</v>
      </c>
    </row>
    <row r="17" spans="5:7" x14ac:dyDescent="0.35">
      <c r="E17" s="18" t="s">
        <v>52</v>
      </c>
    </row>
    <row r="21" spans="5:7" x14ac:dyDescent="0.35">
      <c r="E21" s="20"/>
      <c r="F21" s="20"/>
      <c r="G21" s="20"/>
    </row>
    <row r="22" spans="5:7" x14ac:dyDescent="0.35">
      <c r="E22" s="21"/>
      <c r="F22" s="21"/>
      <c r="G22" s="21"/>
    </row>
    <row r="23" spans="5:7" x14ac:dyDescent="0.35">
      <c r="E23" s="21"/>
      <c r="F23" s="21"/>
      <c r="G23" s="21"/>
    </row>
    <row r="24" spans="5:7" x14ac:dyDescent="0.35">
      <c r="E24" s="20"/>
      <c r="F24" s="20"/>
      <c r="G24" s="20"/>
    </row>
    <row r="25" spans="5:7" x14ac:dyDescent="0.35">
      <c r="E25" s="15"/>
      <c r="F25" s="15"/>
      <c r="G25" s="15"/>
    </row>
    <row r="26" spans="5:7" x14ac:dyDescent="0.35">
      <c r="E26" s="15"/>
      <c r="F26" s="15"/>
      <c r="G26" s="15"/>
    </row>
    <row r="27" spans="5:7" x14ac:dyDescent="0.35">
      <c r="E27" s="15"/>
      <c r="F27" s="15"/>
      <c r="G27" s="15"/>
    </row>
    <row r="28" spans="5:7" x14ac:dyDescent="0.35">
      <c r="E28" s="15"/>
      <c r="F28" s="15"/>
      <c r="G28" s="15"/>
    </row>
    <row r="29" spans="5:7" x14ac:dyDescent="0.35">
      <c r="E29" s="15"/>
      <c r="F29" s="15"/>
      <c r="G29" s="15"/>
    </row>
    <row r="30" spans="5:7" x14ac:dyDescent="0.35">
      <c r="E30" s="15"/>
      <c r="F30" s="15"/>
      <c r="G30" s="15"/>
    </row>
    <row r="31" spans="5:7" x14ac:dyDescent="0.35">
      <c r="E31" s="15"/>
      <c r="F31" s="15"/>
      <c r="G31" s="15"/>
    </row>
    <row r="32" spans="5:7" x14ac:dyDescent="0.35">
      <c r="E32" s="15"/>
      <c r="F32" s="15"/>
      <c r="G32" s="15"/>
    </row>
    <row r="33" spans="5:7" x14ac:dyDescent="0.35">
      <c r="E33" s="15"/>
      <c r="F33" s="15"/>
      <c r="G33" s="15"/>
    </row>
    <row r="34" spans="5:7" x14ac:dyDescent="0.35">
      <c r="E34" s="15"/>
      <c r="F34" s="15"/>
      <c r="G34" s="15"/>
    </row>
    <row r="35" spans="5:7" ht="15" thickBot="1" x14ac:dyDescent="0.4">
      <c r="E35" s="16"/>
      <c r="F35" s="16"/>
      <c r="G35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E18"/>
  <sheetViews>
    <sheetView topLeftCell="A7" zoomScale="46" zoomScaleNormal="46" workbookViewId="0">
      <selection activeCell="O46" sqref="O46"/>
    </sheetView>
  </sheetViews>
  <sheetFormatPr baseColWidth="10" defaultRowHeight="14.5" x14ac:dyDescent="0.35"/>
  <sheetData>
    <row r="8" spans="4:5" x14ac:dyDescent="0.35">
      <c r="D8" t="s">
        <v>32</v>
      </c>
      <c r="E8" t="s">
        <v>34</v>
      </c>
    </row>
    <row r="9" spans="4:5" x14ac:dyDescent="0.35">
      <c r="D9">
        <v>851</v>
      </c>
      <c r="E9">
        <v>284</v>
      </c>
    </row>
    <row r="10" spans="4:5" x14ac:dyDescent="0.35">
      <c r="D10">
        <v>824</v>
      </c>
      <c r="E10">
        <v>200</v>
      </c>
    </row>
    <row r="11" spans="4:5" x14ac:dyDescent="0.35">
      <c r="D11">
        <v>801</v>
      </c>
      <c r="E11">
        <v>170</v>
      </c>
    </row>
    <row r="12" spans="4:5" x14ac:dyDescent="0.35">
      <c r="D12">
        <v>660</v>
      </c>
      <c r="E12">
        <v>370</v>
      </c>
    </row>
    <row r="13" spans="4:5" x14ac:dyDescent="0.35">
      <c r="D13">
        <v>534</v>
      </c>
      <c r="E13">
        <v>230</v>
      </c>
    </row>
    <row r="14" spans="4:5" x14ac:dyDescent="0.35">
      <c r="D14">
        <v>481</v>
      </c>
      <c r="E14">
        <v>268</v>
      </c>
    </row>
    <row r="15" spans="4:5" x14ac:dyDescent="0.35">
      <c r="D15">
        <v>366</v>
      </c>
      <c r="E15">
        <v>240</v>
      </c>
    </row>
    <row r="16" spans="4:5" x14ac:dyDescent="0.35">
      <c r="D16">
        <v>342</v>
      </c>
      <c r="E16">
        <v>300</v>
      </c>
    </row>
    <row r="17" spans="4:5" x14ac:dyDescent="0.35">
      <c r="D17">
        <v>227</v>
      </c>
      <c r="E17">
        <v>500</v>
      </c>
    </row>
    <row r="18" spans="4:5" x14ac:dyDescent="0.35">
      <c r="D18">
        <v>74</v>
      </c>
      <c r="E18">
        <v>240</v>
      </c>
    </row>
  </sheetData>
  <sortState ref="D9:D18">
    <sortCondition descending="1" ref="D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8"/>
  <sheetViews>
    <sheetView topLeftCell="A12" zoomScale="49" zoomScaleNormal="49" workbookViewId="0">
      <selection activeCell="T42" sqref="T42"/>
    </sheetView>
  </sheetViews>
  <sheetFormatPr baseColWidth="10" defaultRowHeight="14.5" x14ac:dyDescent="0.35"/>
  <sheetData>
    <row r="1" spans="3:12" x14ac:dyDescent="0.35">
      <c r="D1" s="11"/>
      <c r="E1" s="11"/>
      <c r="F1" s="11"/>
      <c r="G1" s="11"/>
    </row>
    <row r="2" spans="3:12" x14ac:dyDescent="0.35">
      <c r="D2" s="11"/>
      <c r="E2" s="11"/>
      <c r="F2" s="11"/>
      <c r="G2" s="11"/>
      <c r="I2" s="40"/>
      <c r="J2" s="40"/>
      <c r="K2" s="40"/>
      <c r="L2" s="40"/>
    </row>
    <row r="3" spans="3:12" x14ac:dyDescent="0.35">
      <c r="D3" s="11"/>
      <c r="E3" s="11"/>
      <c r="F3" s="11"/>
      <c r="G3" s="11"/>
    </row>
    <row r="4" spans="3:12" x14ac:dyDescent="0.35">
      <c r="D4" s="11"/>
      <c r="E4" s="11"/>
      <c r="F4" s="11"/>
      <c r="G4" s="11"/>
    </row>
    <row r="5" spans="3:12" x14ac:dyDescent="0.35">
      <c r="C5" s="10"/>
      <c r="D5" s="11"/>
      <c r="E5" s="11"/>
      <c r="F5" s="11"/>
      <c r="G5" s="11"/>
    </row>
    <row r="6" spans="3:12" x14ac:dyDescent="0.35">
      <c r="C6" s="9"/>
      <c r="D6" s="11"/>
      <c r="E6" s="11"/>
      <c r="F6" s="11"/>
      <c r="G6" s="11"/>
    </row>
    <row r="7" spans="3:12" x14ac:dyDescent="0.35">
      <c r="D7" s="11"/>
      <c r="E7" s="11"/>
      <c r="F7" s="11"/>
      <c r="G7" s="11"/>
    </row>
    <row r="8" spans="3:12" x14ac:dyDescent="0.35">
      <c r="D8" s="11"/>
      <c r="E8" s="11"/>
      <c r="F8" s="11"/>
      <c r="G8" s="11"/>
    </row>
    <row r="9" spans="3:12" x14ac:dyDescent="0.35">
      <c r="D9" s="11"/>
      <c r="E9" s="11"/>
      <c r="F9" s="11"/>
      <c r="G9" s="11"/>
    </row>
    <row r="10" spans="3:12" x14ac:dyDescent="0.35">
      <c r="D10" s="11"/>
      <c r="E10" s="11"/>
      <c r="F10" s="11"/>
      <c r="G10" s="11"/>
    </row>
    <row r="11" spans="3:12" x14ac:dyDescent="0.35">
      <c r="D11" s="11"/>
      <c r="E11" s="11"/>
      <c r="F11" s="11"/>
      <c r="G11" s="11"/>
    </row>
    <row r="16" spans="3:12" x14ac:dyDescent="0.35">
      <c r="D16" s="11" t="s">
        <v>33</v>
      </c>
      <c r="E16" s="11" t="s">
        <v>35</v>
      </c>
    </row>
    <row r="17" spans="4:8" x14ac:dyDescent="0.35">
      <c r="D17" s="11">
        <v>1850</v>
      </c>
      <c r="E17">
        <v>230</v>
      </c>
    </row>
    <row r="18" spans="4:8" x14ac:dyDescent="0.35">
      <c r="D18" s="11">
        <v>1036</v>
      </c>
      <c r="E18">
        <v>270</v>
      </c>
    </row>
    <row r="19" spans="4:8" x14ac:dyDescent="0.35">
      <c r="D19" s="11">
        <v>1026</v>
      </c>
      <c r="E19">
        <v>218</v>
      </c>
      <c r="H19" s="13"/>
    </row>
    <row r="20" spans="4:8" x14ac:dyDescent="0.35">
      <c r="D20" s="11">
        <v>485</v>
      </c>
      <c r="E20">
        <v>190</v>
      </c>
    </row>
    <row r="21" spans="4:8" x14ac:dyDescent="0.35">
      <c r="D21" s="11">
        <v>386</v>
      </c>
      <c r="E21">
        <v>438</v>
      </c>
    </row>
    <row r="22" spans="4:8" x14ac:dyDescent="0.35">
      <c r="D22" s="11">
        <v>316</v>
      </c>
      <c r="E22">
        <v>263</v>
      </c>
    </row>
    <row r="23" spans="4:8" x14ac:dyDescent="0.35">
      <c r="D23" s="11">
        <v>302</v>
      </c>
      <c r="E23">
        <v>305</v>
      </c>
    </row>
    <row r="24" spans="4:8" x14ac:dyDescent="0.35">
      <c r="D24" s="11">
        <v>259</v>
      </c>
      <c r="E24">
        <v>260</v>
      </c>
    </row>
    <row r="25" spans="4:8" x14ac:dyDescent="0.35">
      <c r="D25" s="11">
        <v>249</v>
      </c>
      <c r="E25">
        <v>320</v>
      </c>
    </row>
    <row r="26" spans="4:8" x14ac:dyDescent="0.35">
      <c r="D26" s="11">
        <v>59</v>
      </c>
      <c r="E26">
        <v>480</v>
      </c>
    </row>
    <row r="28" spans="4:8" x14ac:dyDescent="0.35">
      <c r="D28" s="11"/>
    </row>
    <row r="48" spans="12:12" x14ac:dyDescent="0.35">
      <c r="L48" t="s">
        <v>36</v>
      </c>
    </row>
  </sheetData>
  <sortState ref="I4:I9">
    <sortCondition ref="I4"/>
  </sortState>
  <mergeCells count="2">
    <mergeCell ref="I2:J2"/>
    <mergeCell ref="K2:L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E17" sqref="E17"/>
    </sheetView>
  </sheetViews>
  <sheetFormatPr baseColWidth="10" defaultRowHeight="14.5" x14ac:dyDescent="0.35"/>
  <cols>
    <col min="5" max="5" width="37.90625" customWidth="1"/>
    <col min="6" max="6" width="38" customWidth="1"/>
  </cols>
  <sheetData>
    <row r="1" spans="2:8" x14ac:dyDescent="0.35">
      <c r="E1" t="s">
        <v>55</v>
      </c>
      <c r="F1" t="s">
        <v>56</v>
      </c>
    </row>
    <row r="2" spans="2:8" x14ac:dyDescent="0.35">
      <c r="B2" t="s">
        <v>32</v>
      </c>
      <c r="C2" t="s">
        <v>34</v>
      </c>
      <c r="E2" s="8">
        <f>CORREL(B3:B12,C3:C12)</f>
        <v>-0.37447879987798416</v>
      </c>
      <c r="F2" s="8">
        <f>CORREL(G3:G12,H3:H12)</f>
        <v>-0.50638322352377108</v>
      </c>
      <c r="G2" t="s">
        <v>33</v>
      </c>
      <c r="H2" t="s">
        <v>35</v>
      </c>
    </row>
    <row r="3" spans="2:8" x14ac:dyDescent="0.35">
      <c r="B3">
        <v>851</v>
      </c>
      <c r="C3">
        <v>284</v>
      </c>
      <c r="E3" t="s">
        <v>58</v>
      </c>
      <c r="F3" t="s">
        <v>58</v>
      </c>
      <c r="G3">
        <v>1850</v>
      </c>
      <c r="H3">
        <v>230</v>
      </c>
    </row>
    <row r="4" spans="2:8" x14ac:dyDescent="0.35">
      <c r="B4">
        <v>824</v>
      </c>
      <c r="C4">
        <v>200</v>
      </c>
      <c r="E4" t="s">
        <v>61</v>
      </c>
      <c r="F4" t="s">
        <v>59</v>
      </c>
      <c r="G4">
        <v>1036</v>
      </c>
      <c r="H4">
        <v>270</v>
      </c>
    </row>
    <row r="5" spans="2:8" x14ac:dyDescent="0.35">
      <c r="B5">
        <v>801</v>
      </c>
      <c r="C5">
        <v>170</v>
      </c>
      <c r="E5" t="s">
        <v>57</v>
      </c>
      <c r="F5" t="s">
        <v>57</v>
      </c>
      <c r="G5">
        <v>1026</v>
      </c>
      <c r="H5">
        <v>218</v>
      </c>
    </row>
    <row r="6" spans="2:8" x14ac:dyDescent="0.35">
      <c r="B6">
        <v>660</v>
      </c>
      <c r="C6">
        <v>370</v>
      </c>
      <c r="E6" t="s">
        <v>62</v>
      </c>
      <c r="F6" t="s">
        <v>60</v>
      </c>
      <c r="G6">
        <v>485</v>
      </c>
      <c r="H6">
        <v>190</v>
      </c>
    </row>
    <row r="7" spans="2:8" x14ac:dyDescent="0.35">
      <c r="B7">
        <v>534</v>
      </c>
      <c r="C7">
        <v>230</v>
      </c>
      <c r="G7">
        <v>386</v>
      </c>
      <c r="H7">
        <v>438</v>
      </c>
    </row>
    <row r="8" spans="2:8" x14ac:dyDescent="0.35">
      <c r="B8">
        <v>481</v>
      </c>
      <c r="C8">
        <v>268</v>
      </c>
      <c r="G8">
        <v>316</v>
      </c>
      <c r="H8">
        <v>263</v>
      </c>
    </row>
    <row r="9" spans="2:8" x14ac:dyDescent="0.35">
      <c r="B9">
        <v>366</v>
      </c>
      <c r="C9">
        <v>240</v>
      </c>
      <c r="G9">
        <v>302</v>
      </c>
      <c r="H9">
        <v>305</v>
      </c>
    </row>
    <row r="10" spans="2:8" x14ac:dyDescent="0.35">
      <c r="B10">
        <v>342</v>
      </c>
      <c r="C10">
        <v>300</v>
      </c>
      <c r="G10">
        <v>259</v>
      </c>
      <c r="H10">
        <v>260</v>
      </c>
    </row>
    <row r="11" spans="2:8" x14ac:dyDescent="0.35">
      <c r="B11">
        <v>227</v>
      </c>
      <c r="C11">
        <v>500</v>
      </c>
      <c r="G11">
        <v>249</v>
      </c>
      <c r="H11">
        <v>320</v>
      </c>
    </row>
    <row r="12" spans="2:8" x14ac:dyDescent="0.35">
      <c r="B12">
        <v>74</v>
      </c>
      <c r="C12">
        <v>240</v>
      </c>
      <c r="G12">
        <v>59</v>
      </c>
      <c r="H12">
        <v>480</v>
      </c>
    </row>
    <row r="14" spans="2:8" x14ac:dyDescent="0.35">
      <c r="G14">
        <f>AVERAGE(G3:G12)</f>
        <v>596.79999999999995</v>
      </c>
    </row>
    <row r="15" spans="2:8" x14ac:dyDescent="0.35">
      <c r="G15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3"/>
  <sheetViews>
    <sheetView workbookViewId="0">
      <selection activeCell="K3" sqref="K3"/>
    </sheetView>
  </sheetViews>
  <sheetFormatPr baseColWidth="10" defaultRowHeight="14.5" x14ac:dyDescent="0.35"/>
  <sheetData>
    <row r="3" spans="2:10" x14ac:dyDescent="0.35">
      <c r="J3">
        <v>0</v>
      </c>
    </row>
    <row r="4" spans="2:10" x14ac:dyDescent="0.35">
      <c r="B4" t="s">
        <v>4</v>
      </c>
      <c r="C4" t="s">
        <v>6</v>
      </c>
      <c r="D4" t="s">
        <v>9</v>
      </c>
      <c r="F4" s="6" t="s">
        <v>13</v>
      </c>
      <c r="G4" s="2" t="s">
        <v>14</v>
      </c>
      <c r="H4" t="s">
        <v>16</v>
      </c>
      <c r="J4">
        <v>10</v>
      </c>
    </row>
    <row r="5" spans="2:10" x14ac:dyDescent="0.35">
      <c r="B5" t="s">
        <v>5</v>
      </c>
      <c r="C5" t="s">
        <v>7</v>
      </c>
      <c r="D5" t="s">
        <v>8</v>
      </c>
      <c r="F5" s="6" t="s">
        <v>12</v>
      </c>
      <c r="G5" t="s">
        <v>23</v>
      </c>
      <c r="H5" t="s">
        <v>17</v>
      </c>
      <c r="J5">
        <v>20</v>
      </c>
    </row>
    <row r="6" spans="2:10" x14ac:dyDescent="0.35">
      <c r="C6" t="s">
        <v>4</v>
      </c>
      <c r="F6" s="6" t="s">
        <v>22</v>
      </c>
      <c r="G6" t="s">
        <v>24</v>
      </c>
      <c r="H6" t="s">
        <v>18</v>
      </c>
      <c r="J6">
        <v>30</v>
      </c>
    </row>
    <row r="7" spans="2:10" x14ac:dyDescent="0.35">
      <c r="F7" s="6" t="s">
        <v>19</v>
      </c>
      <c r="G7" t="s">
        <v>25</v>
      </c>
      <c r="H7" t="s">
        <v>15</v>
      </c>
      <c r="J7">
        <v>40</v>
      </c>
    </row>
    <row r="8" spans="2:10" x14ac:dyDescent="0.35">
      <c r="F8" s="6" t="s">
        <v>10</v>
      </c>
      <c r="G8" t="s">
        <v>26</v>
      </c>
      <c r="J8">
        <v>50</v>
      </c>
    </row>
    <row r="9" spans="2:10" x14ac:dyDescent="0.35">
      <c r="F9" s="6" t="s">
        <v>11</v>
      </c>
      <c r="G9" t="s">
        <v>27</v>
      </c>
      <c r="J9">
        <v>60</v>
      </c>
    </row>
    <row r="10" spans="2:10" x14ac:dyDescent="0.35">
      <c r="F10" s="6" t="s">
        <v>20</v>
      </c>
      <c r="G10" t="s">
        <v>28</v>
      </c>
      <c r="J10">
        <v>70</v>
      </c>
    </row>
    <row r="11" spans="2:10" x14ac:dyDescent="0.35">
      <c r="F11" s="6" t="s">
        <v>21</v>
      </c>
      <c r="G11" t="s">
        <v>29</v>
      </c>
      <c r="J11">
        <v>80</v>
      </c>
    </row>
    <row r="12" spans="2:10" x14ac:dyDescent="0.35">
      <c r="G12" t="s">
        <v>30</v>
      </c>
      <c r="J12">
        <v>90</v>
      </c>
    </row>
    <row r="13" spans="2:10" x14ac:dyDescent="0.35">
      <c r="J13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Base de Datos</vt:lpstr>
      <vt:lpstr>T student pareada</vt:lpstr>
      <vt:lpstr>Plaquetas EGF prequimio</vt:lpstr>
      <vt:lpstr>Plaquetas EGF postquimio</vt:lpstr>
      <vt:lpstr>Coeficiente Pearson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JDPD</dc:creator>
  <cp:lastModifiedBy>ana</cp:lastModifiedBy>
  <dcterms:created xsi:type="dcterms:W3CDTF">2020-03-22T22:18:36Z</dcterms:created>
  <dcterms:modified xsi:type="dcterms:W3CDTF">2021-09-06T14:49:23Z</dcterms:modified>
</cp:coreProperties>
</file>